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4240" windowHeight="10605" activeTab="1"/>
  </bookViews>
  <sheets>
    <sheet name="B2017" sheetId="1" r:id="rId1"/>
    <sheet name="noter til B2017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C23" i="1"/>
  <c r="E9" i="1" l="1"/>
  <c r="C9" i="1"/>
  <c r="C27" i="1" l="1"/>
  <c r="D26" i="1"/>
  <c r="E26" i="1"/>
  <c r="C26" i="1"/>
  <c r="D9" i="1"/>
  <c r="D31" i="2"/>
  <c r="E31" i="2"/>
  <c r="E18" i="2"/>
  <c r="E4" i="2"/>
  <c r="E5" i="2" s="1"/>
  <c r="C25" i="1" l="1"/>
  <c r="E22" i="1"/>
  <c r="E23" i="1" s="1"/>
  <c r="E27" i="1" s="1"/>
  <c r="E25" i="1" s="1"/>
  <c r="D22" i="1" l="1"/>
  <c r="E26" i="2" l="1"/>
  <c r="E14" i="2"/>
  <c r="E32" i="2"/>
  <c r="E23" i="2"/>
  <c r="C22" i="1" l="1"/>
  <c r="D23" i="1" l="1"/>
  <c r="D27" i="1" s="1"/>
  <c r="D25" i="1" s="1"/>
</calcChain>
</file>

<file path=xl/comments1.xml><?xml version="1.0" encoding="utf-8"?>
<comments xmlns="http://schemas.openxmlformats.org/spreadsheetml/2006/main">
  <authors>
    <author>Aarseth, Odd Sigfred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Aarseth, Odd Sigfred:</t>
        </r>
        <r>
          <rPr>
            <sz val="9"/>
            <color indexed="81"/>
            <rFont val="Tahoma"/>
            <family val="2"/>
          </rPr>
          <t xml:space="preserve">
Med den lave rente, forventer vi ingen indtægt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Aarseth, Odd Sigfred:</t>
        </r>
        <r>
          <rPr>
            <sz val="9"/>
            <color indexed="81"/>
            <rFont val="Tahoma"/>
            <family val="2"/>
          </rPr>
          <t xml:space="preserve">
Grunden til at denne post øger så meget for 2017 er at vi ved skifte af leverandør fandt ud af at vi budgeterede sommervedligehold i 2016 uden moms. Noget arbejd blev ikke lavet så det totale regnskab blev tilnærmelsesvis det vi havde budgeteret
</t>
        </r>
      </text>
    </comment>
  </commentList>
</comments>
</file>

<file path=xl/comments2.xml><?xml version="1.0" encoding="utf-8"?>
<comments xmlns="http://schemas.openxmlformats.org/spreadsheetml/2006/main">
  <authors>
    <author>Aarseth, Odd Sigfred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Aarseth, Odd Sigfred:</t>
        </r>
        <r>
          <rPr>
            <sz val="9"/>
            <color indexed="81"/>
            <rFont val="Tahoma"/>
            <family val="2"/>
          </rPr>
          <t xml:space="preserve">
5 bestyrelsesmedlemmer 9500 + 1 suppleant 950
</t>
        </r>
      </text>
    </comment>
  </commentList>
</comments>
</file>

<file path=xl/sharedStrings.xml><?xml version="1.0" encoding="utf-8"?>
<sst xmlns="http://schemas.openxmlformats.org/spreadsheetml/2006/main" count="63" uniqueCount="57">
  <si>
    <t>Grundejerforeningen Norsvej</t>
  </si>
  <si>
    <t>Budget</t>
  </si>
  <si>
    <t>Note</t>
  </si>
  <si>
    <t>Indtægter:</t>
  </si>
  <si>
    <t>Kontingent</t>
  </si>
  <si>
    <t>Renteindtægter</t>
  </si>
  <si>
    <t>Gebyrudgifter</t>
  </si>
  <si>
    <t>Indtægter i alt</t>
  </si>
  <si>
    <t>Udgifter:</t>
  </si>
  <si>
    <t>Administration</t>
  </si>
  <si>
    <t>Mødeudgifter</t>
  </si>
  <si>
    <t>Forsikring</t>
  </si>
  <si>
    <t>Sommervedligehold</t>
  </si>
  <si>
    <t>Vintervedligehold</t>
  </si>
  <si>
    <t>Anden vedligehold</t>
  </si>
  <si>
    <t>Bestyrelsesinitiativer</t>
  </si>
  <si>
    <t>Andre initiativer</t>
  </si>
  <si>
    <t>Udvalg</t>
  </si>
  <si>
    <t>Festudvalg kontant</t>
  </si>
  <si>
    <t>Udgifter i alt</t>
  </si>
  <si>
    <t>Årets resultat</t>
  </si>
  <si>
    <t>Disponeres således :</t>
  </si>
  <si>
    <t>Overført resultat</t>
  </si>
  <si>
    <t>Hensættelse til vejfond</t>
  </si>
  <si>
    <t>Budget for perioden 01.01.2017 - 31.12.2017</t>
  </si>
  <si>
    <t>Regnskab 2016</t>
  </si>
  <si>
    <t>Note 1:   Kontingent</t>
  </si>
  <si>
    <t>Græsslåning</t>
  </si>
  <si>
    <t xml:space="preserve">Sprøjtning med Roundup </t>
  </si>
  <si>
    <t>Beskæring af træer v. veje og plæner</t>
  </si>
  <si>
    <t>Vedligeholdelse af leverende hegn/klipning 1x årligt</t>
  </si>
  <si>
    <t>Trimning af træer, skilte petanquebane m.v</t>
  </si>
  <si>
    <t>I alt</t>
  </si>
  <si>
    <t>Note 3:   Vintervedligehold</t>
  </si>
  <si>
    <t>Saltning og snerydning</t>
  </si>
  <si>
    <t>Note 4:   Anden vedligehold</t>
  </si>
  <si>
    <t>Lejeplads inspektion</t>
  </si>
  <si>
    <t>Lejeplads udbedring i henhold til inspektion 2016</t>
  </si>
  <si>
    <t>Løbende renholdelse af området</t>
  </si>
  <si>
    <t>Note 5: Bestyrrelsesinitiativer</t>
  </si>
  <si>
    <t>Note 6: vejfond:</t>
  </si>
  <si>
    <t>Grundejerforeningen Norsvej: Noter til Budget 2017</t>
  </si>
  <si>
    <t>Rep. Af legeplads (rutchebane jf. rapport)</t>
  </si>
  <si>
    <t>Saldo 1. januar  2017</t>
  </si>
  <si>
    <t>Budget samlet for vejudgifter 2017</t>
  </si>
  <si>
    <t>Årets hensættelse (udgiftsført i 2017)</t>
  </si>
  <si>
    <t>Forventet saldo 31. december 2017</t>
  </si>
  <si>
    <t>Indkøb af 2 stk. skraldepande til området</t>
  </si>
  <si>
    <t>Note 2:   Sommervedligehold med moms</t>
  </si>
  <si>
    <t>Regnskab 2017</t>
  </si>
  <si>
    <t>Budget 2017</t>
  </si>
  <si>
    <t>Minus bestyrelsesmedlemmers kontigent</t>
  </si>
  <si>
    <t xml:space="preserve">140 medlemmer á 1900 kr. </t>
  </si>
  <si>
    <t>Vejudgift for 2017</t>
  </si>
  <si>
    <t>pr. 31.12.16</t>
  </si>
  <si>
    <t>Note 7: Andre initiativer</t>
  </si>
  <si>
    <t>Tilskud til 10 års jubileumsfest - godkendt på generalforsamling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</si>
</sst>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u/>
      <sz val="14"/>
      <name val="Calibri"/>
      <family val="2"/>
    </font>
    <font>
      <sz val="14"/>
      <name val="Calibri"/>
      <family val="2"/>
    </font>
    <font>
      <b/>
      <i/>
      <u/>
      <sz val="14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3"/>
      <name val="Calibri"/>
      <family val="2"/>
    </font>
    <font>
      <u/>
      <sz val="13"/>
      <name val="Calibri"/>
      <family val="2"/>
    </font>
    <font>
      <b/>
      <sz val="13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6"/>
      <name val="Calibri"/>
      <family val="2"/>
    </font>
    <font>
      <b/>
      <i/>
      <u/>
      <sz val="16"/>
      <name val="Calibri"/>
      <family val="2"/>
    </font>
    <font>
      <b/>
      <u/>
      <sz val="10"/>
      <name val="Calibri"/>
      <family val="2"/>
    </font>
    <font>
      <sz val="13"/>
      <color theme="0" tint="-0.499984740745262"/>
      <name val="Calibri"/>
      <family val="2"/>
    </font>
    <font>
      <b/>
      <sz val="13"/>
      <color theme="0" tint="-0.499984740745262"/>
      <name val="Calibri"/>
      <family val="2"/>
    </font>
    <font>
      <b/>
      <sz val="16"/>
      <color theme="0" tint="-0.499984740745262"/>
      <name val="Calibri"/>
      <family val="2"/>
    </font>
    <font>
      <b/>
      <sz val="10"/>
      <color theme="0" tint="-0.499984740745262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6" fillId="0" borderId="0"/>
    <xf numFmtId="0" fontId="12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0" xfId="0" applyFont="1"/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1" fillId="0" borderId="0" xfId="2" applyFont="1"/>
    <xf numFmtId="0" fontId="17" fillId="0" borderId="0" xfId="2" applyFont="1"/>
    <xf numFmtId="0" fontId="18" fillId="0" borderId="0" xfId="2" applyFont="1"/>
    <xf numFmtId="0" fontId="17" fillId="0" borderId="0" xfId="2" applyFont="1" applyBorder="1"/>
    <xf numFmtId="3" fontId="19" fillId="0" borderId="0" xfId="2" applyNumberFormat="1" applyFont="1" applyBorder="1" applyAlignment="1">
      <alignment horizontal="right"/>
    </xf>
    <xf numFmtId="3" fontId="7" fillId="0" borderId="0" xfId="2" applyNumberFormat="1" applyFont="1" applyBorder="1"/>
    <xf numFmtId="0" fontId="7" fillId="0" borderId="0" xfId="2" applyFont="1" applyBorder="1"/>
    <xf numFmtId="0" fontId="6" fillId="0" borderId="0" xfId="2" applyFont="1"/>
    <xf numFmtId="3" fontId="19" fillId="0" borderId="0" xfId="2" applyNumberFormat="1" applyFont="1" applyBorder="1"/>
    <xf numFmtId="0" fontId="7" fillId="0" borderId="0" xfId="2" applyFont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" fontId="1" fillId="2" borderId="2" xfId="0" applyNumberFormat="1" applyFont="1" applyFill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0" fillId="0" borderId="12" xfId="0" applyNumberFormat="1" applyFont="1" applyBorder="1" applyAlignment="1">
      <alignment horizontal="center"/>
    </xf>
    <xf numFmtId="3" fontId="20" fillId="0" borderId="4" xfId="0" applyNumberFormat="1" applyFont="1" applyBorder="1" applyAlignment="1">
      <alignment horizontal="center"/>
    </xf>
    <xf numFmtId="3" fontId="20" fillId="0" borderId="13" xfId="0" applyNumberFormat="1" applyFont="1" applyBorder="1" applyAlignment="1">
      <alignment horizontal="center"/>
    </xf>
    <xf numFmtId="3" fontId="21" fillId="0" borderId="4" xfId="0" applyNumberFormat="1" applyFont="1" applyBorder="1" applyAlignment="1">
      <alignment horizontal="center"/>
    </xf>
    <xf numFmtId="3" fontId="21" fillId="0" borderId="14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3" fontId="20" fillId="0" borderId="4" xfId="0" applyNumberFormat="1" applyFont="1" applyFill="1" applyBorder="1" applyAlignment="1">
      <alignment horizontal="center"/>
    </xf>
    <xf numFmtId="3" fontId="20" fillId="0" borderId="13" xfId="0" applyNumberFormat="1" applyFont="1" applyFill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3" fontId="22" fillId="0" borderId="7" xfId="0" applyNumberFormat="1" applyFont="1" applyBorder="1" applyAlignment="1">
      <alignment horizontal="center"/>
    </xf>
    <xf numFmtId="0" fontId="0" fillId="3" borderId="0" xfId="0" applyFill="1"/>
    <xf numFmtId="0" fontId="9" fillId="2" borderId="3" xfId="0" applyFont="1" applyFill="1" applyBorder="1"/>
    <xf numFmtId="0" fontId="8" fillId="2" borderId="4" xfId="0" applyFont="1" applyFill="1" applyBorder="1"/>
    <xf numFmtId="0" fontId="10" fillId="2" borderId="5" xfId="0" applyFont="1" applyFill="1" applyBorder="1"/>
    <xf numFmtId="0" fontId="9" fillId="2" borderId="4" xfId="0" applyFont="1" applyFill="1" applyBorder="1"/>
    <xf numFmtId="0" fontId="8" fillId="2" borderId="4" xfId="1" applyFont="1" applyFill="1" applyBorder="1"/>
    <xf numFmtId="0" fontId="10" fillId="2" borderId="8" xfId="0" applyFont="1" applyFill="1" applyBorder="1"/>
    <xf numFmtId="0" fontId="19" fillId="0" borderId="0" xfId="2" applyFont="1" applyBorder="1"/>
    <xf numFmtId="0" fontId="19" fillId="0" borderId="0" xfId="2" applyFont="1" applyBorder="1" applyAlignment="1">
      <alignment horizontal="right"/>
    </xf>
    <xf numFmtId="0" fontId="19" fillId="0" borderId="0" xfId="2" applyFont="1" applyBorder="1" applyAlignment="1">
      <alignment horizontal="left"/>
    </xf>
    <xf numFmtId="0" fontId="7" fillId="0" borderId="0" xfId="0" applyFont="1" applyBorder="1"/>
    <xf numFmtId="0" fontId="24" fillId="0" borderId="0" xfId="3" applyFont="1" applyBorder="1"/>
    <xf numFmtId="3" fontId="7" fillId="3" borderId="0" xfId="2" applyNumberFormat="1" applyFont="1" applyFill="1" applyBorder="1"/>
    <xf numFmtId="0" fontId="7" fillId="0" borderId="16" xfId="2" applyFont="1" applyBorder="1"/>
    <xf numFmtId="3" fontId="7" fillId="0" borderId="16" xfId="2" applyNumberFormat="1" applyFont="1" applyBorder="1"/>
    <xf numFmtId="3" fontId="6" fillId="0" borderId="0" xfId="0" applyNumberFormat="1" applyFont="1" applyAlignment="1">
      <alignment horizontal="center"/>
    </xf>
    <xf numFmtId="0" fontId="6" fillId="4" borderId="9" xfId="0" applyFont="1" applyFill="1" applyBorder="1"/>
    <xf numFmtId="0" fontId="6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3" fillId="4" borderId="0" xfId="0" applyFont="1" applyFill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6" fillId="4" borderId="15" xfId="0" applyFont="1" applyFill="1" applyBorder="1"/>
    <xf numFmtId="0" fontId="6" fillId="4" borderId="15" xfId="0" applyFont="1" applyFill="1" applyBorder="1" applyAlignment="1">
      <alignment horizontal="center"/>
    </xf>
    <xf numFmtId="3" fontId="6" fillId="4" borderId="15" xfId="0" applyNumberFormat="1" applyFont="1" applyFill="1" applyBorder="1" applyAlignment="1">
      <alignment horizontal="center"/>
    </xf>
  </cellXfs>
  <cellStyles count="5">
    <cellStyle name="Normal" xfId="0" builtinId="0"/>
    <cellStyle name="Normal 6" xfId="4"/>
    <cellStyle name="Normal 7" xfId="3"/>
    <cellStyle name="Normal_Regnskab 2007" xfId="2"/>
    <cellStyle name="Normal_Regnskab2006-Budget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"/>
  <sheetViews>
    <sheetView workbookViewId="0">
      <selection activeCell="I27" sqref="I27"/>
    </sheetView>
  </sheetViews>
  <sheetFormatPr defaultColWidth="8.85546875" defaultRowHeight="15.75" x14ac:dyDescent="0.25"/>
  <cols>
    <col min="1" max="1" width="30.7109375" style="7" customWidth="1"/>
    <col min="2" max="2" width="9.85546875" style="18" customWidth="1"/>
    <col min="3" max="3" width="27.42578125" style="18" customWidth="1"/>
    <col min="4" max="5" width="22.7109375" style="18" customWidth="1"/>
    <col min="6" max="16384" width="8.85546875" style="8"/>
  </cols>
  <sheetData>
    <row r="1" spans="1:5" s="3" customFormat="1" ht="21" x14ac:dyDescent="0.35">
      <c r="A1" s="1" t="s">
        <v>0</v>
      </c>
      <c r="B1" s="2"/>
      <c r="C1" s="2"/>
      <c r="D1" s="2"/>
      <c r="E1" s="2"/>
    </row>
    <row r="2" spans="1:5" s="5" customFormat="1" ht="21" x14ac:dyDescent="0.35">
      <c r="A2" s="1" t="s">
        <v>24</v>
      </c>
      <c r="B2" s="4"/>
      <c r="C2" s="4"/>
      <c r="D2" s="4"/>
      <c r="E2" s="4"/>
    </row>
    <row r="3" spans="1:5" s="5" customFormat="1" ht="19.5" thickBot="1" x14ac:dyDescent="0.35">
      <c r="A3" s="6"/>
      <c r="B3" s="4"/>
      <c r="C3" s="4"/>
      <c r="D3" s="4"/>
      <c r="E3" s="4"/>
    </row>
    <row r="4" spans="1:5" ht="21" x14ac:dyDescent="0.35">
      <c r="B4" s="34"/>
      <c r="C4" s="35" t="s">
        <v>1</v>
      </c>
      <c r="D4" s="35" t="s">
        <v>25</v>
      </c>
      <c r="E4" s="35" t="s">
        <v>1</v>
      </c>
    </row>
    <row r="5" spans="1:5" ht="21.75" thickBot="1" x14ac:dyDescent="0.4">
      <c r="B5" s="36" t="s">
        <v>2</v>
      </c>
      <c r="C5" s="37">
        <v>2017</v>
      </c>
      <c r="D5" s="38" t="s">
        <v>54</v>
      </c>
      <c r="E5" s="37">
        <v>2016</v>
      </c>
    </row>
    <row r="6" spans="1:5" s="7" customFormat="1" ht="17.25" x14ac:dyDescent="0.3">
      <c r="A6" s="52" t="s">
        <v>3</v>
      </c>
      <c r="B6" s="10"/>
      <c r="C6" s="11"/>
      <c r="D6" s="39"/>
      <c r="E6" s="40"/>
    </row>
    <row r="7" spans="1:5" ht="17.25" x14ac:dyDescent="0.3">
      <c r="A7" s="53" t="s">
        <v>4</v>
      </c>
      <c r="B7" s="9">
        <v>1</v>
      </c>
      <c r="C7" s="12">
        <v>255550</v>
      </c>
      <c r="D7" s="41">
        <v>266000</v>
      </c>
      <c r="E7" s="42">
        <v>266000</v>
      </c>
    </row>
    <row r="8" spans="1:5" ht="17.25" x14ac:dyDescent="0.3">
      <c r="A8" s="53" t="s">
        <v>5</v>
      </c>
      <c r="B8" s="9"/>
      <c r="C8" s="12">
        <v>0</v>
      </c>
      <c r="D8" s="41">
        <v>2197</v>
      </c>
      <c r="E8" s="42">
        <v>1500</v>
      </c>
    </row>
    <row r="9" spans="1:5" s="14" customFormat="1" ht="18" thickBot="1" x14ac:dyDescent="0.35">
      <c r="A9" s="54" t="s">
        <v>7</v>
      </c>
      <c r="B9" s="13"/>
      <c r="C9" s="20">
        <f>SUM(C7:C8)</f>
        <v>255550</v>
      </c>
      <c r="D9" s="43">
        <f>SUM(D7:D8)</f>
        <v>268197</v>
      </c>
      <c r="E9" s="44">
        <f>SUM(E7:E8)</f>
        <v>267500</v>
      </c>
    </row>
    <row r="10" spans="1:5" s="7" customFormat="1" ht="17.25" x14ac:dyDescent="0.3">
      <c r="A10" s="55" t="s">
        <v>8</v>
      </c>
      <c r="B10" s="9"/>
      <c r="C10" s="15"/>
      <c r="D10" s="45"/>
      <c r="E10" s="45"/>
    </row>
    <row r="11" spans="1:5" ht="17.25" x14ac:dyDescent="0.3">
      <c r="A11" s="53" t="s">
        <v>9</v>
      </c>
      <c r="B11" s="9"/>
      <c r="C11" s="16">
        <v>5000</v>
      </c>
      <c r="D11" s="46">
        <v>4341</v>
      </c>
      <c r="E11" s="46">
        <v>7000</v>
      </c>
    </row>
    <row r="12" spans="1:5" ht="17.25" x14ac:dyDescent="0.3">
      <c r="A12" s="53" t="s">
        <v>6</v>
      </c>
      <c r="B12" s="9"/>
      <c r="C12" s="19">
        <v>2500</v>
      </c>
      <c r="D12" s="47">
        <v>2068</v>
      </c>
      <c r="E12" s="48">
        <v>0</v>
      </c>
    </row>
    <row r="13" spans="1:5" ht="17.25" x14ac:dyDescent="0.3">
      <c r="A13" s="53" t="s">
        <v>10</v>
      </c>
      <c r="B13" s="9"/>
      <c r="C13" s="16">
        <v>10000</v>
      </c>
      <c r="D13" s="46">
        <v>7458</v>
      </c>
      <c r="E13" s="46">
        <v>10000</v>
      </c>
    </row>
    <row r="14" spans="1:5" ht="17.25" x14ac:dyDescent="0.3">
      <c r="A14" s="53" t="s">
        <v>11</v>
      </c>
      <c r="B14" s="9"/>
      <c r="C14" s="16">
        <v>8000</v>
      </c>
      <c r="D14" s="46">
        <v>7457.99</v>
      </c>
      <c r="E14" s="46">
        <v>8000</v>
      </c>
    </row>
    <row r="15" spans="1:5" ht="17.25" x14ac:dyDescent="0.3">
      <c r="A15" s="53" t="s">
        <v>12</v>
      </c>
      <c r="B15" s="9">
        <v>2</v>
      </c>
      <c r="C15" s="16">
        <v>97188</v>
      </c>
      <c r="D15" s="46">
        <v>82313</v>
      </c>
      <c r="E15" s="46">
        <v>80000</v>
      </c>
    </row>
    <row r="16" spans="1:5" ht="17.25" x14ac:dyDescent="0.3">
      <c r="A16" s="53" t="s">
        <v>13</v>
      </c>
      <c r="B16" s="9">
        <v>3</v>
      </c>
      <c r="C16" s="16">
        <v>60000</v>
      </c>
      <c r="D16" s="46">
        <v>69770</v>
      </c>
      <c r="E16" s="46">
        <v>60000</v>
      </c>
    </row>
    <row r="17" spans="1:5" ht="17.25" x14ac:dyDescent="0.3">
      <c r="A17" s="56" t="s">
        <v>14</v>
      </c>
      <c r="B17" s="9">
        <v>4</v>
      </c>
      <c r="C17" s="16">
        <v>8125</v>
      </c>
      <c r="D17" s="46">
        <v>15542</v>
      </c>
      <c r="E17" s="46">
        <v>14875</v>
      </c>
    </row>
    <row r="18" spans="1:5" ht="17.25" x14ac:dyDescent="0.3">
      <c r="A18" s="53" t="s">
        <v>15</v>
      </c>
      <c r="B18" s="9">
        <v>5</v>
      </c>
      <c r="C18" s="16">
        <v>7000</v>
      </c>
      <c r="D18" s="46">
        <v>10000</v>
      </c>
      <c r="E18" s="46">
        <v>10000</v>
      </c>
    </row>
    <row r="19" spans="1:5" ht="17.25" x14ac:dyDescent="0.3">
      <c r="A19" s="53" t="s">
        <v>16</v>
      </c>
      <c r="B19" s="9">
        <v>7</v>
      </c>
      <c r="C19" s="16">
        <v>25000</v>
      </c>
      <c r="D19" s="46">
        <v>0</v>
      </c>
      <c r="E19" s="46">
        <v>0</v>
      </c>
    </row>
    <row r="20" spans="1:5" ht="17.25" x14ac:dyDescent="0.3">
      <c r="A20" s="56" t="s">
        <v>17</v>
      </c>
      <c r="B20" s="9"/>
      <c r="C20" s="16">
        <v>0</v>
      </c>
      <c r="D20" s="46">
        <v>0</v>
      </c>
      <c r="E20" s="46">
        <v>0</v>
      </c>
    </row>
    <row r="21" spans="1:5" ht="18" thickBot="1" x14ac:dyDescent="0.35">
      <c r="A21" s="56" t="s">
        <v>18</v>
      </c>
      <c r="B21" s="9"/>
      <c r="C21" s="16">
        <v>0</v>
      </c>
      <c r="D21" s="46">
        <v>0</v>
      </c>
      <c r="E21" s="46">
        <v>0</v>
      </c>
    </row>
    <row r="22" spans="1:5" ht="18" thickBot="1" x14ac:dyDescent="0.35">
      <c r="A22" s="54" t="s">
        <v>19</v>
      </c>
      <c r="B22" s="13"/>
      <c r="C22" s="23">
        <f>SUM(C11:C21)</f>
        <v>222813</v>
      </c>
      <c r="D22" s="49">
        <f>SUM(D11:D21)</f>
        <v>198949.99</v>
      </c>
      <c r="E22" s="49">
        <f>SUM(E11:E21)</f>
        <v>189875</v>
      </c>
    </row>
    <row r="23" spans="1:5" s="14" customFormat="1" ht="21.75" thickBot="1" x14ac:dyDescent="0.4">
      <c r="A23" s="57" t="s">
        <v>20</v>
      </c>
      <c r="B23" s="17"/>
      <c r="C23" s="71">
        <f>255550-C22</f>
        <v>32737</v>
      </c>
      <c r="D23" s="50">
        <f>SUM(D9-D22)</f>
        <v>69247.010000000009</v>
      </c>
      <c r="E23" s="50">
        <f>SUM(E9-E22)</f>
        <v>77625</v>
      </c>
    </row>
    <row r="24" spans="1:5" s="14" customFormat="1" ht="18.75" x14ac:dyDescent="0.3">
      <c r="A24" s="67" t="s">
        <v>21</v>
      </c>
      <c r="B24" s="68"/>
      <c r="C24" s="69"/>
      <c r="D24" s="70"/>
      <c r="E24" s="70"/>
    </row>
    <row r="25" spans="1:5" x14ac:dyDescent="0.25">
      <c r="A25" s="72" t="s">
        <v>22</v>
      </c>
      <c r="B25" s="73"/>
      <c r="C25" s="74">
        <f>C27-C26</f>
        <v>-32263</v>
      </c>
      <c r="D25" s="74">
        <f t="shared" ref="D25:E25" si="0">D27-D26</f>
        <v>14017.010000000009</v>
      </c>
      <c r="E25" s="74">
        <f t="shared" si="0"/>
        <v>12625</v>
      </c>
    </row>
    <row r="26" spans="1:5" x14ac:dyDescent="0.25">
      <c r="A26" s="72" t="s">
        <v>23</v>
      </c>
      <c r="B26" s="73"/>
      <c r="C26" s="74">
        <f>125000-C16</f>
        <v>65000</v>
      </c>
      <c r="D26" s="74">
        <f t="shared" ref="D26:E26" si="1">125000-D16</f>
        <v>55230</v>
      </c>
      <c r="E26" s="74">
        <f t="shared" si="1"/>
        <v>65000</v>
      </c>
    </row>
    <row r="27" spans="1:5" x14ac:dyDescent="0.25">
      <c r="A27" s="72"/>
      <c r="B27" s="73"/>
      <c r="C27" s="74">
        <f>C23</f>
        <v>32737</v>
      </c>
      <c r="D27" s="74">
        <f t="shared" ref="D27:E27" si="2">D23</f>
        <v>69247.010000000009</v>
      </c>
      <c r="E27" s="74">
        <f t="shared" si="2"/>
        <v>77625</v>
      </c>
    </row>
    <row r="29" spans="1:5" x14ac:dyDescent="0.25">
      <c r="A29" s="21"/>
      <c r="C29" s="66"/>
    </row>
    <row r="30" spans="1:5" x14ac:dyDescent="0.25">
      <c r="A30" s="21"/>
    </row>
    <row r="31" spans="1:5" x14ac:dyDescent="0.25">
      <c r="A31" s="21"/>
    </row>
    <row r="35" spans="3:3" x14ac:dyDescent="0.25">
      <c r="C35" s="22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A5" sqref="A5"/>
    </sheetView>
  </sheetViews>
  <sheetFormatPr defaultRowHeight="15" x14ac:dyDescent="0.25"/>
  <cols>
    <col min="1" max="1" width="43.85546875" customWidth="1"/>
    <col min="4" max="4" width="12.7109375" bestFit="1" customWidth="1"/>
    <col min="5" max="5" width="11" bestFit="1" customWidth="1"/>
  </cols>
  <sheetData>
    <row r="1" spans="1:6" ht="21" x14ac:dyDescent="0.35">
      <c r="A1" s="24" t="s">
        <v>41</v>
      </c>
      <c r="B1" s="25"/>
      <c r="C1" s="25"/>
      <c r="D1" s="25"/>
      <c r="E1" s="25"/>
      <c r="F1" s="25"/>
    </row>
    <row r="2" spans="1:6" ht="21" x14ac:dyDescent="0.35">
      <c r="A2" s="26"/>
      <c r="B2" s="25"/>
      <c r="C2" s="25"/>
      <c r="D2" s="25"/>
      <c r="E2" s="25"/>
      <c r="F2" s="27"/>
    </row>
    <row r="3" spans="1:6" x14ac:dyDescent="0.25">
      <c r="A3" s="58" t="s">
        <v>26</v>
      </c>
      <c r="B3" s="58"/>
      <c r="C3" s="58"/>
      <c r="D3" s="59" t="s">
        <v>49</v>
      </c>
      <c r="E3" s="28" t="s">
        <v>50</v>
      </c>
      <c r="F3" s="28"/>
    </row>
    <row r="4" spans="1:6" x14ac:dyDescent="0.25">
      <c r="A4" s="30" t="s">
        <v>52</v>
      </c>
      <c r="B4" s="30"/>
      <c r="C4" s="30"/>
      <c r="D4" s="30"/>
      <c r="E4" s="29">
        <f>SUM(140*1900)</f>
        <v>266000</v>
      </c>
      <c r="F4" s="29"/>
    </row>
    <row r="5" spans="1:6" x14ac:dyDescent="0.25">
      <c r="A5" s="30" t="s">
        <v>51</v>
      </c>
      <c r="B5" s="30"/>
      <c r="C5" s="30"/>
      <c r="D5" s="30"/>
      <c r="E5" s="29">
        <f>SUM(E4-E6)</f>
        <v>10450</v>
      </c>
      <c r="F5" s="29"/>
    </row>
    <row r="6" spans="1:6" ht="15.75" thickBot="1" x14ac:dyDescent="0.3">
      <c r="A6" s="64" t="s">
        <v>32</v>
      </c>
      <c r="B6" s="64"/>
      <c r="C6" s="64"/>
      <c r="D6" s="64"/>
      <c r="E6" s="65">
        <v>255550</v>
      </c>
      <c r="F6" s="29"/>
    </row>
    <row r="7" spans="1:6" ht="15.75" thickTop="1" x14ac:dyDescent="0.25">
      <c r="A7" s="60" t="s">
        <v>48</v>
      </c>
      <c r="B7" s="59"/>
      <c r="C7" s="59"/>
      <c r="D7" s="59"/>
      <c r="E7" s="28"/>
      <c r="F7" s="29"/>
    </row>
    <row r="8" spans="1:6" x14ac:dyDescent="0.25">
      <c r="A8" s="30" t="s">
        <v>27</v>
      </c>
      <c r="B8" s="30"/>
      <c r="C8" s="30"/>
      <c r="D8" s="30"/>
      <c r="E8" s="29">
        <v>54688</v>
      </c>
      <c r="F8" s="29"/>
    </row>
    <row r="9" spans="1:6" x14ac:dyDescent="0.25">
      <c r="A9" s="30" t="s">
        <v>28</v>
      </c>
      <c r="B9" s="30"/>
      <c r="C9" s="30"/>
      <c r="D9" s="30"/>
      <c r="E9" s="29">
        <v>10000</v>
      </c>
      <c r="F9" s="29"/>
    </row>
    <row r="10" spans="1:6" x14ac:dyDescent="0.25">
      <c r="A10" s="30" t="s">
        <v>29</v>
      </c>
      <c r="B10" s="30"/>
      <c r="C10" s="30"/>
      <c r="D10" s="30"/>
      <c r="E10" s="29">
        <v>10000</v>
      </c>
      <c r="F10" s="29"/>
    </row>
    <row r="11" spans="1:6" x14ac:dyDescent="0.25">
      <c r="A11" s="30" t="s">
        <v>30</v>
      </c>
      <c r="B11" s="30"/>
      <c r="C11" s="30"/>
      <c r="D11" s="30"/>
      <c r="E11" s="29">
        <v>8750</v>
      </c>
      <c r="F11" s="29"/>
    </row>
    <row r="12" spans="1:6" ht="15.75" x14ac:dyDescent="0.25">
      <c r="A12" s="30" t="s">
        <v>31</v>
      </c>
      <c r="B12" s="30"/>
      <c r="C12" s="30"/>
      <c r="D12" s="30"/>
      <c r="E12" s="29">
        <v>6250</v>
      </c>
      <c r="F12" s="31"/>
    </row>
    <row r="13" spans="1:6" ht="15.75" x14ac:dyDescent="0.25">
      <c r="A13" s="30" t="s">
        <v>38</v>
      </c>
      <c r="B13" s="30"/>
      <c r="C13" s="30"/>
      <c r="D13" s="30"/>
      <c r="E13" s="29">
        <v>7500</v>
      </c>
      <c r="F13" s="31"/>
    </row>
    <row r="14" spans="1:6" ht="15.75" thickBot="1" x14ac:dyDescent="0.3">
      <c r="A14" s="64" t="s">
        <v>32</v>
      </c>
      <c r="B14" s="64"/>
      <c r="C14" s="64"/>
      <c r="D14" s="64"/>
      <c r="E14" s="65">
        <f>SUM(E8:E13)</f>
        <v>97188</v>
      </c>
      <c r="F14" s="29"/>
    </row>
    <row r="15" spans="1:6" ht="15.75" thickTop="1" x14ac:dyDescent="0.25">
      <c r="A15" s="30"/>
      <c r="B15" s="30"/>
      <c r="C15" s="30"/>
      <c r="D15" s="30"/>
      <c r="E15" s="29"/>
      <c r="F15" s="29"/>
    </row>
    <row r="16" spans="1:6" x14ac:dyDescent="0.25">
      <c r="A16" s="60" t="s">
        <v>33</v>
      </c>
      <c r="B16" s="30"/>
      <c r="C16" s="30"/>
      <c r="D16" s="30"/>
      <c r="E16" s="30"/>
      <c r="F16" s="29"/>
    </row>
    <row r="17" spans="1:9" x14ac:dyDescent="0.25">
      <c r="A17" s="30" t="s">
        <v>34</v>
      </c>
      <c r="B17" s="30"/>
      <c r="C17" s="30"/>
      <c r="D17" s="30"/>
      <c r="E17" s="29">
        <v>60000</v>
      </c>
      <c r="F17" s="28"/>
    </row>
    <row r="18" spans="1:9" ht="15.75" thickBot="1" x14ac:dyDescent="0.3">
      <c r="A18" s="64" t="s">
        <v>32</v>
      </c>
      <c r="B18" s="64"/>
      <c r="C18" s="64"/>
      <c r="D18" s="64"/>
      <c r="E18" s="65">
        <f>E17</f>
        <v>60000</v>
      </c>
      <c r="F18" s="28"/>
    </row>
    <row r="19" spans="1:9" ht="15.75" thickTop="1" x14ac:dyDescent="0.25">
      <c r="A19" s="60" t="s">
        <v>35</v>
      </c>
      <c r="B19" s="30"/>
      <c r="C19" s="30"/>
      <c r="D19" s="30"/>
      <c r="E19" s="30"/>
      <c r="F19" s="29"/>
    </row>
    <row r="20" spans="1:9" x14ac:dyDescent="0.25">
      <c r="A20" s="30" t="s">
        <v>36</v>
      </c>
      <c r="B20" s="30"/>
      <c r="C20" s="30"/>
      <c r="D20" s="30"/>
      <c r="E20" s="29">
        <v>2125</v>
      </c>
      <c r="F20" s="29"/>
    </row>
    <row r="21" spans="1:9" x14ac:dyDescent="0.25">
      <c r="A21" s="30" t="s">
        <v>37</v>
      </c>
      <c r="B21" s="30"/>
      <c r="C21" s="30"/>
      <c r="D21" s="30"/>
      <c r="E21" s="29">
        <v>4000</v>
      </c>
      <c r="F21" s="29"/>
    </row>
    <row r="22" spans="1:9" x14ac:dyDescent="0.25">
      <c r="A22" s="61" t="s">
        <v>42</v>
      </c>
      <c r="B22" s="30"/>
      <c r="C22" s="30"/>
      <c r="D22" s="30"/>
      <c r="E22" s="29">
        <v>2000</v>
      </c>
      <c r="F22" s="29"/>
    </row>
    <row r="23" spans="1:9" ht="15.75" thickBot="1" x14ac:dyDescent="0.3">
      <c r="A23" s="64" t="s">
        <v>32</v>
      </c>
      <c r="B23" s="64"/>
      <c r="C23" s="64"/>
      <c r="D23" s="64"/>
      <c r="E23" s="65">
        <f>SUM(E20:E22)</f>
        <v>8125</v>
      </c>
      <c r="F23" s="29"/>
    </row>
    <row r="24" spans="1:9" ht="15.75" thickTop="1" x14ac:dyDescent="0.25">
      <c r="A24" s="60" t="s">
        <v>39</v>
      </c>
      <c r="B24" s="30"/>
      <c r="C24" s="30"/>
      <c r="D24" s="30"/>
      <c r="E24" s="30"/>
      <c r="F24" s="29"/>
    </row>
    <row r="25" spans="1:9" x14ac:dyDescent="0.25">
      <c r="A25" s="61" t="s">
        <v>47</v>
      </c>
      <c r="B25" s="30"/>
      <c r="C25" s="30"/>
      <c r="D25" s="30"/>
      <c r="E25" s="62">
        <v>7000</v>
      </c>
      <c r="F25" s="29"/>
    </row>
    <row r="26" spans="1:9" ht="15.75" thickBot="1" x14ac:dyDescent="0.3">
      <c r="A26" s="64" t="s">
        <v>32</v>
      </c>
      <c r="B26" s="64"/>
      <c r="C26" s="64"/>
      <c r="D26" s="64"/>
      <c r="E26" s="64">
        <f>SUM(E25:E25)</f>
        <v>7000</v>
      </c>
      <c r="F26" s="32"/>
    </row>
    <row r="27" spans="1:9" ht="15.75" thickTop="1" x14ac:dyDescent="0.25">
      <c r="A27" s="60" t="s">
        <v>40</v>
      </c>
      <c r="B27" s="30"/>
      <c r="C27" s="30"/>
      <c r="D27" s="30"/>
      <c r="E27" s="30"/>
      <c r="F27" s="32"/>
    </row>
    <row r="28" spans="1:9" x14ac:dyDescent="0.25">
      <c r="A28" s="30" t="s">
        <v>43</v>
      </c>
      <c r="B28" s="30"/>
      <c r="C28" s="30"/>
      <c r="D28" s="63">
        <v>395978</v>
      </c>
      <c r="E28" s="63">
        <v>395978</v>
      </c>
      <c r="F28" s="29"/>
      <c r="G28" s="51"/>
      <c r="H28" s="51"/>
      <c r="I28" s="51"/>
    </row>
    <row r="29" spans="1:9" x14ac:dyDescent="0.25">
      <c r="A29" s="30" t="s">
        <v>44</v>
      </c>
      <c r="B29" s="30"/>
      <c r="C29" s="30"/>
      <c r="D29" s="29">
        <v>125000</v>
      </c>
      <c r="E29" s="29">
        <v>125000</v>
      </c>
      <c r="F29" s="29"/>
    </row>
    <row r="30" spans="1:9" x14ac:dyDescent="0.25">
      <c r="A30" s="30" t="s">
        <v>53</v>
      </c>
      <c r="B30" s="30"/>
      <c r="C30" s="30"/>
      <c r="D30" s="29"/>
      <c r="E30" s="29">
        <v>60000</v>
      </c>
      <c r="F30" s="29"/>
    </row>
    <row r="31" spans="1:9" x14ac:dyDescent="0.25">
      <c r="A31" s="30" t="s">
        <v>45</v>
      </c>
      <c r="B31" s="30"/>
      <c r="C31" s="30"/>
      <c r="D31" s="29">
        <f>D29-D30</f>
        <v>125000</v>
      </c>
      <c r="E31" s="29">
        <f>E29-E30</f>
        <v>65000</v>
      </c>
      <c r="F31" s="29"/>
    </row>
    <row r="32" spans="1:9" ht="15.75" thickBot="1" x14ac:dyDescent="0.3">
      <c r="A32" s="64" t="s">
        <v>46</v>
      </c>
      <c r="B32" s="64"/>
      <c r="C32" s="64"/>
      <c r="D32" s="64"/>
      <c r="E32" s="65">
        <f>E28+E31</f>
        <v>460978</v>
      </c>
      <c r="F32" s="29"/>
    </row>
    <row r="33" spans="1:6" ht="15.75" thickTop="1" x14ac:dyDescent="0.25">
      <c r="A33" s="60" t="s">
        <v>55</v>
      </c>
      <c r="B33" s="30"/>
      <c r="C33" s="30"/>
      <c r="D33" s="30"/>
      <c r="E33" s="30"/>
      <c r="F33" s="29"/>
    </row>
    <row r="34" spans="1:6" x14ac:dyDescent="0.25">
      <c r="A34" s="61" t="s">
        <v>56</v>
      </c>
      <c r="B34" s="30"/>
      <c r="C34" s="30"/>
      <c r="D34" s="30"/>
      <c r="E34" s="62">
        <v>25000</v>
      </c>
      <c r="F34" s="33"/>
    </row>
    <row r="35" spans="1:6" ht="15.75" thickBot="1" x14ac:dyDescent="0.3">
      <c r="A35" s="64" t="s">
        <v>32</v>
      </c>
      <c r="B35" s="64"/>
      <c r="C35" s="64"/>
      <c r="D35" s="64"/>
      <c r="E35" s="64">
        <f>SUM(E34:E34)</f>
        <v>25000</v>
      </c>
      <c r="F35" s="33"/>
    </row>
    <row r="36" spans="1:6" ht="16.5" thickTop="1" x14ac:dyDescent="0.25">
      <c r="A36" s="31"/>
      <c r="B36" s="31"/>
      <c r="C36" s="31"/>
      <c r="D36" s="31"/>
      <c r="E36" s="31"/>
      <c r="F36" s="3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B2017</vt:lpstr>
      <vt:lpstr>noter til B2017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Andersen</dc:creator>
  <cp:lastModifiedBy>Aarseth, Odd Sigfred</cp:lastModifiedBy>
  <dcterms:created xsi:type="dcterms:W3CDTF">2016-10-28T07:41:30Z</dcterms:created>
  <dcterms:modified xsi:type="dcterms:W3CDTF">2017-03-27T20:26:30Z</dcterms:modified>
</cp:coreProperties>
</file>